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OS JULIO\CUENTAS PUBLICAS\2025\CUENTA PUBLICA 4TO TRIMESTRE\LDF\"/>
    </mc:Choice>
  </mc:AlternateContent>
  <xr:revisionPtr revIDLastSave="0" documentId="8_{2B90CE66-5FFA-443E-BA17-8AF624F301D8}" xr6:coauthVersionLast="47" xr6:coauthVersionMax="47" xr10:uidLastSave="{00000000-0000-0000-0000-000000000000}"/>
  <bookViews>
    <workbookView xWindow="-120" yWindow="-120" windowWidth="29040" windowHeight="15720" xr2:uid="{8F277CD2-0EA1-40F7-B124-63BF66B5D2A9}"/>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80" i="1" s="1"/>
  <c r="F64" i="1"/>
  <c r="F58" i="1"/>
  <c r="F39" i="1"/>
  <c r="F33" i="1"/>
  <c r="F32" i="1" s="1"/>
  <c r="F24" i="1"/>
  <c r="F20" i="1"/>
  <c r="E10" i="1"/>
  <c r="E69" i="1" l="1"/>
  <c r="E80" i="1" s="1"/>
  <c r="E64" i="1"/>
  <c r="C61" i="1"/>
  <c r="B61" i="1"/>
  <c r="E58" i="1"/>
  <c r="E39" i="1"/>
  <c r="E33" i="1"/>
  <c r="E32" i="1" s="1"/>
  <c r="C26" i="1"/>
  <c r="B26" i="1"/>
  <c r="E24" i="1"/>
  <c r="E20" i="1"/>
  <c r="C18" i="1"/>
  <c r="B18" i="1"/>
  <c r="F10" i="1"/>
  <c r="F48" i="1" s="1"/>
  <c r="F60" i="1" s="1"/>
  <c r="C10" i="1"/>
  <c r="B10" i="1"/>
  <c r="E48" i="1" l="1"/>
  <c r="E60" i="1" s="1"/>
  <c r="E82" i="1" s="1"/>
  <c r="B48" i="1"/>
  <c r="B63" i="1" s="1"/>
  <c r="F82" i="1"/>
  <c r="C48" i="1"/>
  <c r="C63" i="1" s="1"/>
  <c r="I79" i="1" l="1"/>
  <c r="H79" i="1"/>
</calcChain>
</file>

<file path=xl/sharedStrings.xml><?xml version="1.0" encoding="utf-8"?>
<sst xmlns="http://schemas.openxmlformats.org/spreadsheetml/2006/main" count="131" uniqueCount="129">
  <si>
    <t>ADMINISTRACION PORTUARIA INTEGRAL DE CAMPECHE, S.A. DE C.V.</t>
  </si>
  <si>
    <t>Formato 1  Estado de Situación Financiera Detallado - LDF</t>
  </si>
  <si>
    <t>(PESOS)</t>
  </si>
  <si>
    <t>Concepto</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</si>
  <si>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</si>
  <si>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</si>
  <si>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</si>
  <si>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</si>
  <si>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</si>
  <si>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</si>
  <si>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</si>
  <si>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</si>
  <si>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</si>
  <si>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</si>
  <si>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</si>
  <si>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</si>
  <si>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</si>
  <si>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</si>
  <si>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</si>
  <si>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</si>
  <si>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</si>
  <si>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</si>
  <si>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</si>
  <si>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</si>
  <si>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</si>
  <si>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</si>
  <si>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</si>
  <si>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</si>
  <si>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</si>
  <si>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</si>
  <si>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</si>
  <si>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</si>
  <si>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</si>
  <si>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</si>
  <si>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</si>
  <si>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</si>
  <si>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</si>
  <si>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</si>
  <si>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</si>
  <si>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</si>
  <si>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</si>
  <si>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</si>
  <si>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</si>
  <si>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</si>
  <si>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</si>
  <si>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</si>
  <si>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</si>
  <si>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</si>
  <si>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</si>
  <si>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</si>
  <si>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</si>
  <si>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</si>
  <si>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</si>
  <si>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</si>
  <si>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</si>
  <si>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</si>
  <si>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</si>
  <si>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</si>
  <si>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</si>
  <si>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</si>
  <si>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</si>
  <si>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</si>
  <si>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</si>
  <si>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</si>
  <si>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</si>
  <si>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</si>
  <si>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</si>
  <si>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</si>
  <si>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</si>
  <si>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</si>
  <si>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</si>
  <si>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</si>
  <si>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</si>
  <si>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</si>
  <si>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</si>
  <si>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</si>
  <si>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</si>
  <si>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</si>
  <si>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</si>
  <si>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</si>
  <si>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</si>
  <si>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</si>
  <si>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</si>
  <si>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</si>
  <si>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</si>
  <si>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</si>
  <si>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</si>
  <si>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</si>
  <si>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</si>
  <si>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</si>
  <si>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</si>
  <si>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</si>
  <si>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</si>
  <si>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</si>
  <si>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</si>
  <si>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</si>
  <si>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</si>
  <si>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</si>
  <si>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</si>
  <si>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</si>
  <si>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</si>
  <si>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</si>
  <si>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</si>
  <si>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</si>
  <si>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</si>
  <si>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</si>
  <si>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</si>
  <si>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</si>
  <si>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</si>
  <si>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</si>
  <si>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</si>
  <si>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</si>
  <si>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</si>
  <si>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</si>
  <si>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</si>
  <si>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</si>
  <si>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</si>
  <si>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</si>
  <si>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</si>
  <si>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</si>
  <si>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</si>
  <si>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Recomendaciones específicas:</t>
  </si>
  <si>
    <t>El monto que se muestra en la fila y columna de Resultados del Ejercicio (Ahorro/ Desahorro) de cada período debe ser el mismo determinado en el Estado de Actividades en la fila y columna del mismo nombre.</t>
  </si>
  <si>
    <t>El importe que muestra en la fila y columna de Total Hacienda Pública/Patrimonio debe ser el mismo que el del Estado de Variación en la Hacienda Pública en la fila y columna de total de la Hacienda Pública/Patrimonio Neto Final del Ejercicio (año anterior) y el Saldo Neto en la Hacienda Pública/Patrimonio Neto Final del Ejercicio (año actual) en el período que corresponda</t>
  </si>
  <si>
    <t>Los saldos de cada uno de los rubros del activo deben ser los mismos que los que se muestran en el Estado Analítico del Activo.</t>
  </si>
  <si>
    <t>Los saldos de los rubros que integran el Total del Pasivo debe ser el mismo importe reflejado en el Total de la Deuda Pública y Otros Pasivos del Informe Analítico de la Deuda Pública y Otros Pasivos - LDF.</t>
  </si>
  <si>
    <t>Cada Ente Público utilizará los conceptos que le son aplicables de acuerdo a la clasificación del Activo, Pasivo y del Patrimonio/Hacienda Pública, en cada columna se consignarán los importes correspondientes, por lo que no se deben eliminar conceptos que no le sean aplicables al Ente Público. En este caso, se deberá anotar cero en las columnas de los conceptos que no sean aplicables.</t>
  </si>
  <si>
    <t>31 de diciembre de 2024</t>
  </si>
  <si>
    <t>Al 31 de dciembre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</si>
</sst>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rgb="FF000000"/>
      <name val="Arial"/>
      <family val="2"/>
    </font>
    <font>
      <sz val="8"/>
      <color rgb="FF000000"/>
      <name val="Arial"/>
      <family val="2"/>
    </font>
    <font>
      <b/>
      <sz val="12"/>
      <color rgb="FF000000"/>
      <name val="Arial"/>
      <family val="2"/>
    </font>
    <font>
      <b/>
      <u/>
      <sz val="12"/>
      <color rgb="FFFFFFFF"/>
      <name val="Arial"/>
      <family val="2"/>
    </font>
    <font>
      <b/>
      <sz val="9"/>
      <color rgb="FFFFFFFF"/>
      <name val="Arial"/>
      <family val="2"/>
    </font>
    <font>
      <sz val="9"/>
      <color rgb="FF000000"/>
      <name val="Arial"/>
      <family val="2"/>
    </font>
    <font>
      <b/>
      <sz val="9"/>
      <name val="Arial"/>
      <family val="2"/>
    </font>
    <font>
      <b/>
      <i/>
      <sz val="9"/>
      <color rgb="FF000000"/>
      <name val="Arial"/>
      <family val="2"/>
    </font>
    <font>
      <b/>
      <sz val="11"/>
      <color rgb="FF000000"/>
      <name val="Calibri"/>
      <family val="2"/>
    </font>
    <font>
      <sz val="8"/>
      <color rgb="FF000000"/>
      <name val="Calibri"/>
      <family val="2"/>
    </font>
    <font>
      <sz val="11"/>
      <color theme="1"/>
      <name val="Calibri"/>
      <family val="2"/>
    </font>
  </fonts>
  <fills count="6">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xf numFmtId="4" fontId="2" fillId="0" borderId="0" xfId="0" applyNumberFormat="1" applyFont="1"/>
    <xf numFmtId="4" fontId="2" fillId="0" borderId="0" xfId="0" applyNumberFormat="1" applyFont="1" applyAlignment="1">
      <alignment horizontal="right"/>
    </xf>
    <xf numFmtId="0" fontId="1" fillId="2" borderId="1" xfId="0" applyFont="1" applyFill="1" applyBorder="1" applyAlignment="1">
      <alignment horizontal="justify" vertical="center" wrapText="1"/>
    </xf>
    <xf numFmtId="4" fontId="6" fillId="2" borderId="3" xfId="0" applyNumberFormat="1"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 fillId="2" borderId="3" xfId="0" applyFont="1" applyFill="1" applyBorder="1" applyAlignment="1">
      <alignment horizontal="justify" vertical="center" wrapText="1"/>
    </xf>
    <xf numFmtId="4" fontId="6" fillId="2" borderId="3" xfId="0" applyNumberFormat="1" applyFont="1" applyFill="1" applyBorder="1" applyAlignment="1">
      <alignment horizontal="right" vertical="center" wrapText="1"/>
    </xf>
    <xf numFmtId="0" fontId="1" fillId="2" borderId="4" xfId="0" applyFont="1" applyFill="1" applyBorder="1" applyAlignment="1">
      <alignment horizontal="justify" vertical="center" wrapText="1"/>
    </xf>
    <xf numFmtId="4" fontId="1" fillId="0" borderId="5" xfId="0" applyNumberFormat="1" applyFont="1" applyBorder="1" applyAlignment="1">
      <alignment horizontal="right" vertical="center" wrapText="1"/>
    </xf>
    <xf numFmtId="4" fontId="1" fillId="2" borderId="5" xfId="0" applyNumberFormat="1" applyFont="1" applyFill="1" applyBorder="1" applyAlignment="1">
      <alignment horizontal="right" vertical="center" wrapText="1"/>
    </xf>
    <xf numFmtId="0" fontId="1" fillId="2" borderId="5" xfId="0" applyFont="1" applyFill="1" applyBorder="1" applyAlignment="1">
      <alignment horizontal="justify" vertical="center" wrapText="1"/>
    </xf>
    <xf numFmtId="0" fontId="6" fillId="2" borderId="4" xfId="0" applyFont="1" applyFill="1" applyBorder="1" applyAlignment="1">
      <alignment horizontal="justify" vertical="center" wrapText="1"/>
    </xf>
    <xf numFmtId="4" fontId="6" fillId="2" borderId="5" xfId="0" applyNumberFormat="1" applyFont="1" applyFill="1" applyBorder="1" applyAlignment="1">
      <alignment horizontal="right" vertical="center" wrapText="1"/>
    </xf>
    <xf numFmtId="0" fontId="6" fillId="2" borderId="5" xfId="0" applyFont="1" applyFill="1" applyBorder="1" applyAlignment="1">
      <alignment horizontal="justify" vertical="center" wrapText="1"/>
    </xf>
    <xf numFmtId="0" fontId="1" fillId="2" borderId="4" xfId="0" applyFont="1" applyFill="1" applyBorder="1" applyAlignment="1">
      <alignment horizontal="left" vertical="center" wrapText="1"/>
    </xf>
    <xf numFmtId="4" fontId="6" fillId="0" borderId="5" xfId="0" applyNumberFormat="1" applyFont="1" applyBorder="1" applyAlignment="1">
      <alignment horizontal="right" vertical="center" wrapText="1"/>
    </xf>
    <xf numFmtId="4" fontId="6" fillId="2" borderId="5" xfId="0" applyNumberFormat="1" applyFont="1" applyFill="1" applyBorder="1" applyAlignment="1">
      <alignment horizontal="justify" vertical="center" wrapText="1"/>
    </xf>
    <xf numFmtId="0" fontId="6" fillId="2" borderId="4" xfId="0" applyFont="1" applyFill="1" applyBorder="1" applyAlignment="1">
      <alignment horizontal="left" vertical="center" wrapText="1"/>
    </xf>
    <xf numFmtId="4" fontId="7" fillId="2" borderId="0" xfId="0" applyNumberFormat="1" applyFont="1" applyFill="1" applyAlignment="1">
      <alignment vertical="top"/>
    </xf>
    <xf numFmtId="0" fontId="8" fillId="2" borderId="5" xfId="0" applyFont="1" applyFill="1" applyBorder="1" applyAlignment="1">
      <alignment horizontal="justify" vertical="center" wrapText="1"/>
    </xf>
    <xf numFmtId="4" fontId="6" fillId="2" borderId="4" xfId="0" applyNumberFormat="1" applyFont="1" applyFill="1" applyBorder="1" applyAlignment="1">
      <alignment horizontal="right" vertical="center" wrapText="1"/>
    </xf>
    <xf numFmtId="0" fontId="6" fillId="2" borderId="2" xfId="0" applyFont="1" applyFill="1" applyBorder="1" applyAlignment="1">
      <alignment horizontal="justify" vertical="center" wrapText="1"/>
    </xf>
    <xf numFmtId="4" fontId="6" fillId="2" borderId="6" xfId="0" applyNumberFormat="1" applyFont="1" applyFill="1" applyBorder="1" applyAlignment="1">
      <alignment horizontal="right" vertical="center" wrapText="1"/>
    </xf>
    <xf numFmtId="0" fontId="1" fillId="2" borderId="6" xfId="0" applyFont="1" applyFill="1" applyBorder="1" applyAlignment="1">
      <alignment horizontal="justify" vertical="center" wrapText="1"/>
    </xf>
    <xf numFmtId="4" fontId="1" fillId="2" borderId="6" xfId="0" applyNumberFormat="1" applyFont="1" applyFill="1" applyBorder="1" applyAlignment="1">
      <alignment horizontal="right" vertical="center" wrapText="1"/>
    </xf>
    <xf numFmtId="4" fontId="6" fillId="2" borderId="6" xfId="0" applyNumberFormat="1" applyFont="1" applyFill="1" applyBorder="1" applyAlignment="1">
      <alignment horizontal="justify" vertical="center" wrapText="1"/>
    </xf>
    <xf numFmtId="0" fontId="6" fillId="2" borderId="6" xfId="0" applyFont="1" applyFill="1" applyBorder="1" applyAlignment="1">
      <alignment horizontal="justify" vertical="center" wrapText="1"/>
    </xf>
    <xf numFmtId="0" fontId="9" fillId="0" borderId="0" xfId="0" applyFont="1"/>
    <xf numFmtId="4" fontId="10" fillId="0" borderId="0" xfId="0" applyNumberFormat="1" applyFont="1"/>
    <xf numFmtId="0" fontId="10" fillId="0" borderId="0" xfId="0" applyFont="1"/>
    <xf numFmtId="4" fontId="10" fillId="0" borderId="0" xfId="0" applyNumberFormat="1" applyFont="1" applyAlignment="1">
      <alignment horizontal="right"/>
    </xf>
    <xf numFmtId="0" fontId="11" fillId="0" borderId="0" xfId="0" applyFont="1" applyAlignment="1">
      <alignment horizontal="left" wrapText="1"/>
    </xf>
    <xf numFmtId="0" fontId="1" fillId="2" borderId="0" xfId="0" applyFont="1" applyFill="1" applyAlignment="1">
      <alignment horizontal="center" vertical="center"/>
    </xf>
    <xf numFmtId="0" fontId="3" fillId="3" borderId="0" xfId="0" applyFont="1" applyFill="1" applyAlignment="1">
      <alignment horizontal="center" vertical="top"/>
    </xf>
    <xf numFmtId="0" fontId="4" fillId="4" borderId="0" xfId="0" applyFont="1" applyFill="1" applyAlignment="1">
      <alignment horizontal="center" vertical="top" wrapText="1"/>
    </xf>
    <xf numFmtId="0" fontId="3" fillId="3" borderId="0" xfId="0" applyFont="1" applyFill="1" applyAlignment="1">
      <alignment horizontal="center" vertical="top"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1\PAPELES%203ER%20TRIM%202021\EEFF_al%208-09-21_Ene-sep_Firma%20Lic%20Carlos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za ajustada"/>
      <sheetName val="Hoja2"/>
      <sheetName val="Balanza al 15-09-2021"/>
      <sheetName val="INDICÉ"/>
      <sheetName val="SITUACIÓN FINANC"/>
      <sheetName val="Pre Origen y Aplicación"/>
      <sheetName val="ACTIVIDADES"/>
      <sheetName val="VARIACION HDA-PUB"/>
      <sheetName val="CAMBIOS SIT-FINAN"/>
      <sheetName val="FLUJOS DE EFECTIVO"/>
      <sheetName val="INFORME PASIVOS CONTINGENTES"/>
      <sheetName val="ANALITICO ACTIVO"/>
      <sheetName val="ANAL DEUDA-PASIVOS"/>
      <sheetName val="CONC-INGPRES-CONT"/>
      <sheetName val="CONC-EGREPRESUP GASTOSCONT"/>
      <sheetName val="Rel Ctas Bancarias Productivas"/>
      <sheetName val="Relacion Esq Bursatiles"/>
      <sheetName val="Ind. de post. fiscal"/>
      <sheetName val="Endeudamiento Neto"/>
      <sheetName val="INTERESES DE LA DEUDA"/>
      <sheetName val="ESTADO ANALITICO DE INGRESOS"/>
      <sheetName val="Hoja1"/>
    </sheetNames>
    <sheetDataSet>
      <sheetData sheetId="0" refreshError="1"/>
      <sheetData sheetId="1" refreshError="1"/>
      <sheetData sheetId="2" refreshError="1">
        <row r="1113">
          <cell r="E1113">
            <v>-1903983.15</v>
          </cell>
        </row>
        <row r="1538">
          <cell r="H1538">
            <v>-301796.40000000002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8379-7764-4E88-8CC1-71DC63E06EB0}">
  <dimension ref="A1:J99"/>
  <sheetViews>
    <sheetView tabSelected="1" topLeftCell="C1" workbookViewId="0">
      <selection activeCell="L15" sqref="L15"/>
    </sheetView>
  </sheetViews>
  <sheetFormatPr baseColWidth="10" defaultColWidth="11.42578125" defaultRowHeight="11.25" x14ac:dyDescent="0.2"/>
  <cols>
    <col min="1" max="1" width="50.28515625" style="1" customWidth="1"/>
    <col min="2" max="2" width="18.7109375" style="2" customWidth="1"/>
    <col min="3" max="3" width="16.7109375" style="1" customWidth="1"/>
    <col min="4" max="4" width="64.7109375" style="1" customWidth="1"/>
    <col min="5" max="5" width="19.28515625" style="3" customWidth="1"/>
    <col min="6" max="6" width="16.7109375" style="3" customWidth="1"/>
    <col min="7" max="7" width="13" style="1" bestFit="1" customWidth="1"/>
    <col min="8" max="16384" width="11.42578125" style="1"/>
  </cols>
  <sheetData>
    <row r="1" spans="1:7" ht="5.25" customHeight="1" x14ac:dyDescent="0.2">
      <c r="A1" s="34"/>
      <c r="B1" s="34"/>
      <c r="C1" s="34"/>
      <c r="D1" s="34"/>
      <c r="E1" s="34"/>
      <c r="F1" s="34"/>
    </row>
    <row r="2" spans="1:7" ht="12.75" customHeight="1" x14ac:dyDescent="0.2"/>
    <row r="3" spans="1:7" ht="15.75" x14ac:dyDescent="0.2">
      <c r="A3" s="35" t="s">
        <v>0</v>
      </c>
      <c r="B3" s="35"/>
      <c r="C3" s="35"/>
      <c r="D3" s="35"/>
      <c r="E3" s="35"/>
      <c r="F3" s="35"/>
    </row>
    <row r="4" spans="1:7" ht="15.75" x14ac:dyDescent="0.2">
      <c r="A4" s="36" t="s">
        <v>1</v>
      </c>
      <c r="B4" s="36"/>
      <c r="C4" s="36"/>
      <c r="D4" s="36"/>
      <c r="E4" s="36"/>
      <c r="F4" s="36"/>
    </row>
    <row r="5" spans="1:7" ht="15.75" x14ac:dyDescent="0.2">
      <c r="A5" s="37" t="s">
        <v>128</v>
      </c>
      <c r="B5" s="37"/>
      <c r="C5" s="37"/>
      <c r="D5" s="37"/>
      <c r="E5" s="37"/>
      <c r="F5" s="37"/>
    </row>
    <row r="6" spans="1:7" ht="20.25" customHeight="1" thickBot="1" x14ac:dyDescent="0.25">
      <c r="A6" s="37" t="s">
        <v>2</v>
      </c>
      <c r="B6" s="37"/>
      <c r="C6" s="37"/>
      <c r="D6" s="37"/>
      <c r="E6" s="37"/>
      <c r="F6" s="37"/>
    </row>
    <row r="7" spans="1:7" ht="11.25" customHeight="1" x14ac:dyDescent="0.2">
      <c r="A7" s="38" t="s">
        <v>3</v>
      </c>
      <c r="B7" s="38">
        <v>2025</v>
      </c>
      <c r="C7" s="40" t="s">
        <v>127</v>
      </c>
      <c r="D7" s="38" t="s">
        <v>3</v>
      </c>
      <c r="E7" s="38">
        <v>2025</v>
      </c>
      <c r="F7" s="40" t="s">
        <v>127</v>
      </c>
    </row>
    <row r="8" spans="1:7" ht="23.25" customHeight="1" thickBot="1" x14ac:dyDescent="0.25">
      <c r="A8" s="39" t="s">
        <v>4</v>
      </c>
      <c r="B8" s="39"/>
      <c r="C8" s="41"/>
      <c r="D8" s="39" t="s">
        <v>5</v>
      </c>
      <c r="E8" s="39"/>
      <c r="F8" s="41"/>
    </row>
    <row r="9" spans="1:7" ht="12" x14ac:dyDescent="0.2">
      <c r="A9" s="4" t="s">
        <v>6</v>
      </c>
      <c r="B9" s="5"/>
      <c r="C9" s="6"/>
      <c r="D9" s="7" t="s">
        <v>7</v>
      </c>
      <c r="E9" s="8"/>
      <c r="F9" s="8"/>
    </row>
    <row r="10" spans="1:7" ht="12" x14ac:dyDescent="0.2">
      <c r="A10" s="9" t="s">
        <v>8</v>
      </c>
      <c r="B10" s="10">
        <f>SUM(B11:B17)</f>
        <v>124500082.57000001</v>
      </c>
      <c r="C10" s="11">
        <f>SUM(C11:C17)</f>
        <v>224696870.41</v>
      </c>
      <c r="D10" s="12" t="s">
        <v>9</v>
      </c>
      <c r="E10" s="11">
        <f>SUM(E11:E19)</f>
        <v>242049024.22</v>
      </c>
      <c r="F10" s="11">
        <f>SUM(F11:F19)</f>
        <v>218778215.60000002</v>
      </c>
      <c r="G10" s="2"/>
    </row>
    <row r="11" spans="1:7" ht="12" x14ac:dyDescent="0.2">
      <c r="A11" s="13" t="s">
        <v>10</v>
      </c>
      <c r="B11" s="14">
        <v>98680.81</v>
      </c>
      <c r="C11" s="14">
        <v>75215.8</v>
      </c>
      <c r="D11" s="15" t="s">
        <v>11</v>
      </c>
      <c r="E11" s="14">
        <v>3230954.01</v>
      </c>
      <c r="F11" s="14">
        <v>2604523.39</v>
      </c>
    </row>
    <row r="12" spans="1:7" ht="12" x14ac:dyDescent="0.2">
      <c r="A12" s="13" t="s">
        <v>12</v>
      </c>
      <c r="B12" s="14">
        <v>0</v>
      </c>
      <c r="C12" s="14">
        <v>0</v>
      </c>
      <c r="D12" s="15" t="s">
        <v>13</v>
      </c>
      <c r="E12" s="14">
        <v>33575770.5</v>
      </c>
      <c r="F12" s="14">
        <v>24382873.579999998</v>
      </c>
    </row>
    <row r="13" spans="1:7" ht="12" x14ac:dyDescent="0.2">
      <c r="A13" s="13" t="s">
        <v>14</v>
      </c>
      <c r="B13" s="14">
        <v>30966396.219999999</v>
      </c>
      <c r="C13" s="14">
        <v>65412174.759999998</v>
      </c>
      <c r="D13" s="15" t="s">
        <v>15</v>
      </c>
      <c r="E13" s="14">
        <v>143848574.75999999</v>
      </c>
      <c r="F13" s="14">
        <v>122367151.39</v>
      </c>
    </row>
    <row r="14" spans="1:7" ht="12" x14ac:dyDescent="0.2">
      <c r="A14" s="13" t="s">
        <v>16</v>
      </c>
      <c r="B14" s="14">
        <v>91518283.510000005</v>
      </c>
      <c r="C14" s="14">
        <v>157292757.81999999</v>
      </c>
      <c r="D14" s="15" t="s">
        <v>17</v>
      </c>
      <c r="E14" s="14">
        <v>0</v>
      </c>
      <c r="F14" s="14">
        <v>0</v>
      </c>
    </row>
    <row r="15" spans="1:7" ht="12" x14ac:dyDescent="0.2">
      <c r="A15" s="13" t="s">
        <v>18</v>
      </c>
      <c r="B15" s="14">
        <v>0</v>
      </c>
      <c r="C15" s="14">
        <v>0</v>
      </c>
      <c r="D15" s="15" t="s">
        <v>19</v>
      </c>
      <c r="E15" s="14">
        <v>21250</v>
      </c>
      <c r="F15" s="14">
        <v>21250</v>
      </c>
    </row>
    <row r="16" spans="1:7" ht="30.75" customHeight="1" x14ac:dyDescent="0.2">
      <c r="A16" s="13" t="s">
        <v>20</v>
      </c>
      <c r="B16" s="14">
        <v>1916722.03</v>
      </c>
      <c r="C16" s="14">
        <v>1916722.03</v>
      </c>
      <c r="D16" s="15" t="s">
        <v>21</v>
      </c>
      <c r="E16" s="14">
        <v>-0.04</v>
      </c>
      <c r="F16" s="14">
        <v>-0.04</v>
      </c>
    </row>
    <row r="17" spans="1:6" ht="12" x14ac:dyDescent="0.2">
      <c r="A17" s="13" t="s">
        <v>22</v>
      </c>
      <c r="B17" s="14">
        <v>0</v>
      </c>
      <c r="C17" s="14">
        <v>0</v>
      </c>
      <c r="D17" s="15" t="s">
        <v>23</v>
      </c>
      <c r="E17" s="14">
        <v>56615164.25</v>
      </c>
      <c r="F17" s="14">
        <v>64668389.119999997</v>
      </c>
    </row>
    <row r="18" spans="1:6" ht="24" x14ac:dyDescent="0.2">
      <c r="A18" s="16" t="s">
        <v>24</v>
      </c>
      <c r="B18" s="10">
        <f>SUM(B19:B25)</f>
        <v>237087795.00000003</v>
      </c>
      <c r="C18" s="11">
        <f>SUM(C19:C25)</f>
        <v>202000295.29999998</v>
      </c>
      <c r="D18" s="15" t="s">
        <v>25</v>
      </c>
      <c r="E18" s="14">
        <v>0</v>
      </c>
      <c r="F18" s="14">
        <v>0</v>
      </c>
    </row>
    <row r="19" spans="1:6" ht="12" x14ac:dyDescent="0.2">
      <c r="A19" s="13" t="s">
        <v>26</v>
      </c>
      <c r="B19" s="14">
        <v>0</v>
      </c>
      <c r="C19" s="14">
        <v>0</v>
      </c>
      <c r="D19" s="15" t="s">
        <v>27</v>
      </c>
      <c r="E19" s="14">
        <v>4757310.74</v>
      </c>
      <c r="F19" s="14">
        <v>4734028.16</v>
      </c>
    </row>
    <row r="20" spans="1:6" ht="12" x14ac:dyDescent="0.2">
      <c r="A20" s="13" t="s">
        <v>28</v>
      </c>
      <c r="B20" s="14">
        <v>201939748.05000001</v>
      </c>
      <c r="C20" s="14">
        <v>175377287.06999999</v>
      </c>
      <c r="D20" s="12" t="s">
        <v>29</v>
      </c>
      <c r="E20" s="11">
        <f>SUM(E21:E23)</f>
        <v>0</v>
      </c>
      <c r="F20" s="11">
        <f>SUM(F21:F23)</f>
        <v>0</v>
      </c>
    </row>
    <row r="21" spans="1:6" ht="12" x14ac:dyDescent="0.2">
      <c r="A21" s="13" t="s">
        <v>30</v>
      </c>
      <c r="B21" s="14">
        <v>1717403.24</v>
      </c>
      <c r="C21" s="14">
        <v>1477778.38</v>
      </c>
      <c r="D21" s="15" t="s">
        <v>31</v>
      </c>
      <c r="E21" s="14">
        <v>0</v>
      </c>
      <c r="F21" s="14">
        <v>0</v>
      </c>
    </row>
    <row r="22" spans="1:6" ht="12" x14ac:dyDescent="0.2">
      <c r="A22" s="13" t="s">
        <v>32</v>
      </c>
      <c r="B22" s="14">
        <v>0</v>
      </c>
      <c r="C22" s="14">
        <v>0</v>
      </c>
      <c r="D22" s="15" t="s">
        <v>33</v>
      </c>
      <c r="E22" s="14">
        <v>0</v>
      </c>
      <c r="F22" s="14">
        <v>0</v>
      </c>
    </row>
    <row r="23" spans="1:6" ht="12" x14ac:dyDescent="0.2">
      <c r="A23" s="13" t="s">
        <v>34</v>
      </c>
      <c r="B23" s="14">
        <v>0</v>
      </c>
      <c r="C23" s="14">
        <v>0</v>
      </c>
      <c r="D23" s="15" t="s">
        <v>35</v>
      </c>
      <c r="E23" s="14">
        <v>0</v>
      </c>
      <c r="F23" s="14">
        <v>0</v>
      </c>
    </row>
    <row r="24" spans="1:6" ht="12" x14ac:dyDescent="0.2">
      <c r="A24" s="13" t="s">
        <v>36</v>
      </c>
      <c r="B24" s="14">
        <v>0</v>
      </c>
      <c r="C24" s="14">
        <v>0</v>
      </c>
      <c r="D24" s="12" t="s">
        <v>37</v>
      </c>
      <c r="E24" s="11">
        <f>SUM(E25:E26)</f>
        <v>0</v>
      </c>
      <c r="F24" s="11">
        <f>SUM(F25:F26)</f>
        <v>0</v>
      </c>
    </row>
    <row r="25" spans="1:6" ht="24" x14ac:dyDescent="0.2">
      <c r="A25" s="13" t="s">
        <v>38</v>
      </c>
      <c r="B25" s="14">
        <v>33430643.710000001</v>
      </c>
      <c r="C25" s="14">
        <v>25145229.850000001</v>
      </c>
      <c r="D25" s="15" t="s">
        <v>39</v>
      </c>
      <c r="E25" s="17">
        <v>0</v>
      </c>
      <c r="F25" s="17">
        <v>0</v>
      </c>
    </row>
    <row r="26" spans="1:6" ht="24" x14ac:dyDescent="0.2">
      <c r="A26" s="9" t="s">
        <v>40</v>
      </c>
      <c r="B26" s="11">
        <f>SUM(B27:B31)</f>
        <v>8193387.7699999996</v>
      </c>
      <c r="C26" s="11">
        <f>SUM(C27:C31)</f>
        <v>8193387.7699999996</v>
      </c>
      <c r="D26" s="15" t="s">
        <v>41</v>
      </c>
      <c r="E26" s="14">
        <v>0</v>
      </c>
      <c r="F26" s="14">
        <v>0</v>
      </c>
    </row>
    <row r="27" spans="1:6" ht="24" x14ac:dyDescent="0.2">
      <c r="A27" s="13" t="s">
        <v>42</v>
      </c>
      <c r="B27" s="14">
        <v>8193029.9199999999</v>
      </c>
      <c r="C27" s="14">
        <v>8193029.9199999999</v>
      </c>
      <c r="D27" s="12" t="s">
        <v>43</v>
      </c>
      <c r="E27" s="11">
        <v>0</v>
      </c>
      <c r="F27" s="11">
        <v>0</v>
      </c>
    </row>
    <row r="28" spans="1:6" ht="24" x14ac:dyDescent="0.2">
      <c r="A28" s="13" t="s">
        <v>44</v>
      </c>
      <c r="B28" s="14">
        <v>358.29</v>
      </c>
      <c r="C28" s="14">
        <v>358.29</v>
      </c>
      <c r="D28" s="12" t="s">
        <v>45</v>
      </c>
      <c r="E28" s="11">
        <v>0</v>
      </c>
      <c r="F28" s="11">
        <v>0</v>
      </c>
    </row>
    <row r="29" spans="1:6" ht="24" x14ac:dyDescent="0.2">
      <c r="A29" s="13" t="s">
        <v>46</v>
      </c>
      <c r="B29" s="14">
        <v>0</v>
      </c>
      <c r="C29" s="14">
        <v>0</v>
      </c>
      <c r="D29" s="15" t="s">
        <v>47</v>
      </c>
      <c r="E29" s="14">
        <v>0</v>
      </c>
      <c r="F29" s="14">
        <v>0</v>
      </c>
    </row>
    <row r="30" spans="1:6" ht="12" x14ac:dyDescent="0.2">
      <c r="A30" s="13" t="s">
        <v>48</v>
      </c>
      <c r="B30" s="14">
        <v>-0.44</v>
      </c>
      <c r="C30" s="14">
        <v>-0.44</v>
      </c>
      <c r="D30" s="15" t="s">
        <v>49</v>
      </c>
      <c r="E30" s="14">
        <v>0</v>
      </c>
      <c r="F30" s="14">
        <v>0</v>
      </c>
    </row>
    <row r="31" spans="1:6" ht="24" x14ac:dyDescent="0.2">
      <c r="A31" s="13" t="s">
        <v>50</v>
      </c>
      <c r="B31" s="14">
        <v>0</v>
      </c>
      <c r="C31" s="14">
        <v>0</v>
      </c>
      <c r="D31" s="15" t="s">
        <v>51</v>
      </c>
      <c r="E31" s="14">
        <v>0</v>
      </c>
      <c r="F31" s="14">
        <v>0</v>
      </c>
    </row>
    <row r="32" spans="1:6" ht="24" x14ac:dyDescent="0.2">
      <c r="A32" s="9" t="s">
        <v>52</v>
      </c>
      <c r="B32" s="11">
        <v>0</v>
      </c>
      <c r="C32" s="11">
        <v>0</v>
      </c>
      <c r="D32" s="12" t="s">
        <v>53</v>
      </c>
      <c r="E32" s="11">
        <f>SUM(E33:E38)</f>
        <v>4581581.7700000005</v>
      </c>
      <c r="F32" s="11">
        <f>SUM(F33:F38)</f>
        <v>1580298.13</v>
      </c>
    </row>
    <row r="33" spans="1:6" ht="12" x14ac:dyDescent="0.2">
      <c r="A33" s="13" t="s">
        <v>54</v>
      </c>
      <c r="B33" s="14">
        <v>0</v>
      </c>
      <c r="C33" s="14">
        <v>0</v>
      </c>
      <c r="D33" s="15" t="s">
        <v>55</v>
      </c>
      <c r="E33" s="14">
        <f>-'[1]Balanza al 15-09-2021'!$H$1538</f>
        <v>301796.40000000002</v>
      </c>
      <c r="F33" s="14">
        <f>-'[1]Balanza al 15-09-2021'!$H$1538</f>
        <v>301796.40000000002</v>
      </c>
    </row>
    <row r="34" spans="1:6" ht="12" x14ac:dyDescent="0.2">
      <c r="A34" s="13" t="s">
        <v>56</v>
      </c>
      <c r="B34" s="14">
        <v>0</v>
      </c>
      <c r="C34" s="14">
        <v>0</v>
      </c>
      <c r="D34" s="15" t="s">
        <v>57</v>
      </c>
      <c r="E34" s="14">
        <v>0</v>
      </c>
      <c r="F34" s="14">
        <v>0</v>
      </c>
    </row>
    <row r="35" spans="1:6" ht="12" x14ac:dyDescent="0.2">
      <c r="A35" s="13" t="s">
        <v>58</v>
      </c>
      <c r="B35" s="14">
        <v>0</v>
      </c>
      <c r="C35" s="14">
        <v>0</v>
      </c>
      <c r="D35" s="15" t="s">
        <v>59</v>
      </c>
      <c r="E35" s="14">
        <v>0</v>
      </c>
      <c r="F35" s="14">
        <v>0</v>
      </c>
    </row>
    <row r="36" spans="1:6" ht="24" x14ac:dyDescent="0.2">
      <c r="A36" s="13" t="s">
        <v>60</v>
      </c>
      <c r="B36" s="14">
        <v>0</v>
      </c>
      <c r="C36" s="14">
        <v>0</v>
      </c>
      <c r="D36" s="15" t="s">
        <v>61</v>
      </c>
      <c r="E36" s="14">
        <v>0</v>
      </c>
      <c r="F36" s="14">
        <v>0</v>
      </c>
    </row>
    <row r="37" spans="1:6" ht="12" x14ac:dyDescent="0.2">
      <c r="A37" s="13" t="s">
        <v>62</v>
      </c>
      <c r="B37" s="14">
        <v>0</v>
      </c>
      <c r="C37" s="14">
        <v>0</v>
      </c>
      <c r="D37" s="15" t="s">
        <v>63</v>
      </c>
      <c r="E37" s="14">
        <v>4279785.37</v>
      </c>
      <c r="F37" s="14">
        <v>1278501.73</v>
      </c>
    </row>
    <row r="38" spans="1:6" ht="12" x14ac:dyDescent="0.2">
      <c r="A38" s="9" t="s">
        <v>64</v>
      </c>
      <c r="B38" s="11">
        <v>0</v>
      </c>
      <c r="C38" s="11">
        <v>0</v>
      </c>
      <c r="D38" s="15" t="s">
        <v>65</v>
      </c>
      <c r="E38" s="14">
        <v>0</v>
      </c>
      <c r="F38" s="14">
        <v>0</v>
      </c>
    </row>
    <row r="39" spans="1:6" ht="24" x14ac:dyDescent="0.2">
      <c r="A39" s="9" t="s">
        <v>66</v>
      </c>
      <c r="B39" s="11">
        <v>0</v>
      </c>
      <c r="C39" s="11">
        <v>0</v>
      </c>
      <c r="D39" s="12" t="s">
        <v>67</v>
      </c>
      <c r="E39" s="11">
        <f>SUM(E40:E42)</f>
        <v>446609.91999999998</v>
      </c>
      <c r="F39" s="11">
        <f>SUM(F40:F42)</f>
        <v>446609.91999999998</v>
      </c>
    </row>
    <row r="40" spans="1:6" ht="24" x14ac:dyDescent="0.2">
      <c r="A40" s="13" t="s">
        <v>68</v>
      </c>
      <c r="B40" s="14">
        <v>0</v>
      </c>
      <c r="C40" s="14">
        <v>0</v>
      </c>
      <c r="D40" s="15" t="s">
        <v>69</v>
      </c>
      <c r="E40" s="14">
        <v>433354.13</v>
      </c>
      <c r="F40" s="14">
        <v>433354.13</v>
      </c>
    </row>
    <row r="41" spans="1:6" ht="12" x14ac:dyDescent="0.2">
      <c r="A41" s="13" t="s">
        <v>70</v>
      </c>
      <c r="B41" s="14">
        <v>0</v>
      </c>
      <c r="C41" s="14">
        <v>0</v>
      </c>
      <c r="D41" s="15" t="s">
        <v>71</v>
      </c>
      <c r="E41" s="14">
        <v>13255.79</v>
      </c>
      <c r="F41" s="14">
        <v>13255.79</v>
      </c>
    </row>
    <row r="42" spans="1:6" ht="12" x14ac:dyDescent="0.2">
      <c r="A42" s="9" t="s">
        <v>72</v>
      </c>
      <c r="B42" s="11">
        <v>0</v>
      </c>
      <c r="C42" s="11">
        <v>0</v>
      </c>
      <c r="D42" s="15" t="s">
        <v>73</v>
      </c>
      <c r="E42" s="14">
        <v>0</v>
      </c>
      <c r="F42" s="14">
        <v>0</v>
      </c>
    </row>
    <row r="43" spans="1:6" ht="12" x14ac:dyDescent="0.2">
      <c r="A43" s="13" t="s">
        <v>74</v>
      </c>
      <c r="B43" s="14">
        <v>0</v>
      </c>
      <c r="C43" s="14">
        <v>0</v>
      </c>
      <c r="D43" s="12" t="s">
        <v>75</v>
      </c>
      <c r="E43" s="11">
        <v>0</v>
      </c>
      <c r="F43" s="11">
        <v>0</v>
      </c>
    </row>
    <row r="44" spans="1:6" ht="12" x14ac:dyDescent="0.2">
      <c r="A44" s="13" t="s">
        <v>76</v>
      </c>
      <c r="B44" s="14">
        <v>0</v>
      </c>
      <c r="C44" s="14">
        <v>0</v>
      </c>
      <c r="D44" s="15" t="s">
        <v>77</v>
      </c>
      <c r="E44" s="14">
        <v>0</v>
      </c>
      <c r="F44" s="14">
        <v>0</v>
      </c>
    </row>
    <row r="45" spans="1:6" ht="24" x14ac:dyDescent="0.2">
      <c r="A45" s="13" t="s">
        <v>78</v>
      </c>
      <c r="B45" s="14">
        <v>0</v>
      </c>
      <c r="C45" s="14">
        <v>0</v>
      </c>
      <c r="D45" s="15" t="s">
        <v>79</v>
      </c>
      <c r="E45" s="14">
        <v>0</v>
      </c>
      <c r="F45" s="14">
        <v>0</v>
      </c>
    </row>
    <row r="46" spans="1:6" ht="12" x14ac:dyDescent="0.2">
      <c r="A46" s="13" t="s">
        <v>80</v>
      </c>
      <c r="B46" s="14">
        <v>0</v>
      </c>
      <c r="C46" s="14">
        <v>0</v>
      </c>
      <c r="D46" s="15" t="s">
        <v>81</v>
      </c>
      <c r="E46" s="14">
        <v>0</v>
      </c>
      <c r="F46" s="14">
        <v>0</v>
      </c>
    </row>
    <row r="47" spans="1:6" ht="12" x14ac:dyDescent="0.2">
      <c r="A47" s="13"/>
      <c r="B47" s="18"/>
      <c r="C47" s="18"/>
      <c r="D47" s="15"/>
      <c r="E47" s="14"/>
      <c r="F47" s="14"/>
    </row>
    <row r="48" spans="1:6" ht="12" x14ac:dyDescent="0.2">
      <c r="A48" s="9" t="s">
        <v>82</v>
      </c>
      <c r="B48" s="11">
        <f>B42+B39+B38+B32+B26+B18+B10</f>
        <v>369781265.34000003</v>
      </c>
      <c r="C48" s="11">
        <f>C42+C39+C38+C32+C26+C18+C10</f>
        <v>434890553.48000002</v>
      </c>
      <c r="D48" s="12" t="s">
        <v>83</v>
      </c>
      <c r="E48" s="11">
        <f>E43+E39+E32+E28+E27+E24+E20+E10</f>
        <v>247077215.91</v>
      </c>
      <c r="F48" s="11">
        <f>F43+F39+F32+F28+F27+F24+F20+F10</f>
        <v>220805123.65000004</v>
      </c>
    </row>
    <row r="49" spans="1:10" ht="12" x14ac:dyDescent="0.2">
      <c r="A49" s="19"/>
      <c r="B49" s="20"/>
      <c r="C49" s="20"/>
      <c r="D49" s="21"/>
      <c r="E49" s="22"/>
      <c r="F49" s="22"/>
    </row>
    <row r="50" spans="1:10" ht="12" x14ac:dyDescent="0.2">
      <c r="A50" s="9" t="s">
        <v>84</v>
      </c>
      <c r="B50" s="11"/>
      <c r="C50" s="11"/>
      <c r="D50" s="12" t="s">
        <v>85</v>
      </c>
      <c r="E50" s="14"/>
      <c r="F50" s="14"/>
    </row>
    <row r="51" spans="1:10" ht="12" x14ac:dyDescent="0.2">
      <c r="A51" s="13" t="s">
        <v>86</v>
      </c>
      <c r="B51" s="14">
        <v>9022617.0800000001</v>
      </c>
      <c r="C51" s="14">
        <v>9022617.0800000001</v>
      </c>
      <c r="D51" s="15" t="s">
        <v>87</v>
      </c>
      <c r="E51" s="14">
        <v>0</v>
      </c>
      <c r="F51" s="14">
        <v>0</v>
      </c>
    </row>
    <row r="52" spans="1:10" ht="12" x14ac:dyDescent="0.2">
      <c r="A52" s="13" t="s">
        <v>88</v>
      </c>
      <c r="B52" s="14">
        <v>30</v>
      </c>
      <c r="C52" s="14">
        <v>30</v>
      </c>
      <c r="D52" s="15" t="s">
        <v>89</v>
      </c>
      <c r="E52" s="14">
        <v>0</v>
      </c>
      <c r="F52" s="14">
        <v>0</v>
      </c>
    </row>
    <row r="53" spans="1:10" ht="24" x14ac:dyDescent="0.2">
      <c r="A53" s="13" t="s">
        <v>90</v>
      </c>
      <c r="B53" s="14">
        <v>860562015.36000001</v>
      </c>
      <c r="C53" s="14">
        <v>696579749.08000004</v>
      </c>
      <c r="D53" s="15" t="s">
        <v>91</v>
      </c>
      <c r="E53" s="14">
        <v>0</v>
      </c>
      <c r="F53" s="14">
        <v>0</v>
      </c>
    </row>
    <row r="54" spans="1:10" ht="12" x14ac:dyDescent="0.2">
      <c r="A54" s="13" t="s">
        <v>92</v>
      </c>
      <c r="B54" s="17">
        <v>85405970.939999998</v>
      </c>
      <c r="C54" s="17">
        <v>75610481.780000001</v>
      </c>
      <c r="D54" s="15" t="s">
        <v>93</v>
      </c>
      <c r="E54" s="14">
        <v>0</v>
      </c>
      <c r="F54" s="14">
        <v>0</v>
      </c>
    </row>
    <row r="55" spans="1:10" ht="24" x14ac:dyDescent="0.2">
      <c r="A55" s="13" t="s">
        <v>94</v>
      </c>
      <c r="B55" s="17">
        <v>7933209.8300000001</v>
      </c>
      <c r="C55" s="17">
        <v>6708495.8600000003</v>
      </c>
      <c r="D55" s="15" t="s">
        <v>95</v>
      </c>
      <c r="E55" s="14">
        <v>67873.600000000006</v>
      </c>
      <c r="F55" s="14">
        <v>67873.600000000006</v>
      </c>
    </row>
    <row r="56" spans="1:10" ht="24" x14ac:dyDescent="0.2">
      <c r="A56" s="13" t="s">
        <v>96</v>
      </c>
      <c r="B56" s="14">
        <v>-73810471.769999996</v>
      </c>
      <c r="C56" s="14">
        <v>-65303267.289999999</v>
      </c>
      <c r="D56" s="15" t="s">
        <v>97</v>
      </c>
      <c r="E56" s="14">
        <v>0</v>
      </c>
      <c r="F56" s="14">
        <v>0</v>
      </c>
    </row>
    <row r="57" spans="1:10" ht="12" x14ac:dyDescent="0.2">
      <c r="A57" s="13" t="s">
        <v>98</v>
      </c>
      <c r="B57" s="14">
        <v>553310.46</v>
      </c>
      <c r="C57" s="14">
        <v>553310.46</v>
      </c>
      <c r="D57" s="12"/>
      <c r="E57" s="14"/>
      <c r="F57" s="14"/>
    </row>
    <row r="58" spans="1:10" ht="24.75" thickBot="1" x14ac:dyDescent="0.25">
      <c r="A58" s="23" t="s">
        <v>99</v>
      </c>
      <c r="B58" s="24">
        <v>18999.84</v>
      </c>
      <c r="C58" s="24">
        <v>18999.84</v>
      </c>
      <c r="D58" s="25" t="s">
        <v>100</v>
      </c>
      <c r="E58" s="26">
        <f>SUM(E51:E57)</f>
        <v>67873.600000000006</v>
      </c>
      <c r="F58" s="26">
        <f>SUM(F51:F57)</f>
        <v>67873.600000000006</v>
      </c>
    </row>
    <row r="59" spans="1:10" ht="12" x14ac:dyDescent="0.2">
      <c r="A59" s="13" t="s">
        <v>101</v>
      </c>
      <c r="B59" s="14">
        <v>0</v>
      </c>
      <c r="C59" s="14">
        <v>0</v>
      </c>
      <c r="D59" s="21"/>
      <c r="E59" s="14"/>
      <c r="F59" s="14"/>
    </row>
    <row r="60" spans="1:10" ht="12" x14ac:dyDescent="0.2">
      <c r="A60" s="13"/>
      <c r="B60" s="18"/>
      <c r="C60" s="18"/>
      <c r="D60" s="12" t="s">
        <v>102</v>
      </c>
      <c r="E60" s="11">
        <f>E58+E48</f>
        <v>247145089.50999999</v>
      </c>
      <c r="F60" s="11">
        <f>F58+F48</f>
        <v>220872997.25000003</v>
      </c>
      <c r="J60" s="2"/>
    </row>
    <row r="61" spans="1:10" ht="24" x14ac:dyDescent="0.2">
      <c r="A61" s="9" t="s">
        <v>103</v>
      </c>
      <c r="B61" s="11">
        <f>SUM(B51:B60)</f>
        <v>889685681.74000025</v>
      </c>
      <c r="C61" s="11">
        <f>SUM(C51:C60)</f>
        <v>723190416.81000018</v>
      </c>
      <c r="D61" s="15"/>
      <c r="E61" s="14"/>
      <c r="F61" s="14"/>
    </row>
    <row r="62" spans="1:10" ht="12" x14ac:dyDescent="0.2">
      <c r="A62" s="13"/>
      <c r="B62" s="18"/>
      <c r="C62" s="18"/>
      <c r="D62" s="12" t="s">
        <v>104</v>
      </c>
      <c r="E62" s="14"/>
      <c r="F62" s="14"/>
    </row>
    <row r="63" spans="1:10" ht="23.25" customHeight="1" x14ac:dyDescent="0.2">
      <c r="A63" s="9" t="s">
        <v>105</v>
      </c>
      <c r="B63" s="11">
        <f>B48+B61-0.01</f>
        <v>1259466947.0700004</v>
      </c>
      <c r="C63" s="11">
        <f>C48+C61</f>
        <v>1158080970.2900002</v>
      </c>
      <c r="D63" s="12"/>
      <c r="E63" s="14"/>
      <c r="F63" s="14"/>
      <c r="G63" s="2"/>
    </row>
    <row r="64" spans="1:10" ht="12" x14ac:dyDescent="0.2">
      <c r="A64" s="13"/>
      <c r="B64" s="18"/>
      <c r="C64" s="13"/>
      <c r="D64" s="12" t="s">
        <v>106</v>
      </c>
      <c r="E64" s="11">
        <f>SUM(E65:E68)</f>
        <v>3503202.2</v>
      </c>
      <c r="F64" s="11">
        <f>SUM(F65:F68)</f>
        <v>3503202.2</v>
      </c>
    </row>
    <row r="65" spans="1:9" ht="12" x14ac:dyDescent="0.2">
      <c r="A65" s="13"/>
      <c r="B65" s="18"/>
      <c r="C65" s="13"/>
      <c r="D65" s="15" t="s">
        <v>107</v>
      </c>
      <c r="E65" s="14">
        <v>50000</v>
      </c>
      <c r="F65" s="14">
        <v>50000</v>
      </c>
    </row>
    <row r="66" spans="1:9" ht="12" x14ac:dyDescent="0.2">
      <c r="A66" s="13"/>
      <c r="B66" s="20"/>
      <c r="C66" s="13"/>
      <c r="D66" s="15" t="s">
        <v>108</v>
      </c>
      <c r="E66" s="14">
        <v>3453202.2</v>
      </c>
      <c r="F66" s="14">
        <v>3453202.2</v>
      </c>
    </row>
    <row r="67" spans="1:9" ht="12" x14ac:dyDescent="0.2">
      <c r="A67" s="13"/>
      <c r="B67" s="18"/>
      <c r="C67" s="13"/>
      <c r="D67" s="15" t="s">
        <v>109</v>
      </c>
      <c r="E67" s="14">
        <v>0</v>
      </c>
      <c r="F67" s="14">
        <v>0</v>
      </c>
    </row>
    <row r="68" spans="1:9" ht="12" x14ac:dyDescent="0.2">
      <c r="A68" s="13"/>
      <c r="B68" s="18"/>
      <c r="C68" s="13"/>
      <c r="D68" s="15"/>
      <c r="E68" s="14"/>
      <c r="F68" s="14"/>
    </row>
    <row r="69" spans="1:9" ht="12" x14ac:dyDescent="0.2">
      <c r="A69" s="13"/>
      <c r="B69" s="18"/>
      <c r="C69" s="13"/>
      <c r="D69" s="12" t="s">
        <v>110</v>
      </c>
      <c r="E69" s="11">
        <f>SUM(E70:E74)</f>
        <v>1008818655.3634799</v>
      </c>
      <c r="F69" s="11">
        <f>SUM(F70:F74)</f>
        <v>933704770.84347975</v>
      </c>
    </row>
    <row r="70" spans="1:9" ht="12" x14ac:dyDescent="0.2">
      <c r="A70" s="13"/>
      <c r="B70" s="18"/>
      <c r="C70" s="13"/>
      <c r="D70" s="15" t="s">
        <v>111</v>
      </c>
      <c r="E70" s="14">
        <v>75115976.930000007</v>
      </c>
      <c r="F70" s="14">
        <v>105866901.97000001</v>
      </c>
    </row>
    <row r="71" spans="1:9" ht="12" x14ac:dyDescent="0.2">
      <c r="A71" s="13"/>
      <c r="B71" s="18"/>
      <c r="C71" s="13"/>
      <c r="D71" s="15" t="s">
        <v>112</v>
      </c>
      <c r="E71" s="14">
        <v>404809837.04347998</v>
      </c>
      <c r="F71" s="14">
        <v>298942935.07347995</v>
      </c>
      <c r="G71" s="2"/>
    </row>
    <row r="72" spans="1:9" ht="12" x14ac:dyDescent="0.2">
      <c r="A72" s="13"/>
      <c r="B72" s="18"/>
      <c r="C72" s="13"/>
      <c r="D72" s="15" t="s">
        <v>113</v>
      </c>
      <c r="E72" s="14">
        <v>542322286.39999986</v>
      </c>
      <c r="F72" s="14">
        <v>542322286.39999986</v>
      </c>
      <c r="G72" s="2"/>
    </row>
    <row r="73" spans="1:9" ht="12" x14ac:dyDescent="0.2">
      <c r="A73" s="13"/>
      <c r="B73" s="18"/>
      <c r="C73" s="13"/>
      <c r="D73" s="15" t="s">
        <v>114</v>
      </c>
      <c r="E73" s="14">
        <v>10000</v>
      </c>
      <c r="F73" s="14">
        <v>10000</v>
      </c>
    </row>
    <row r="74" spans="1:9" ht="12" x14ac:dyDescent="0.2">
      <c r="A74" s="13"/>
      <c r="B74" s="18"/>
      <c r="C74" s="13"/>
      <c r="D74" s="15" t="s">
        <v>115</v>
      </c>
      <c r="E74" s="14">
        <v>-13439445.01</v>
      </c>
      <c r="F74" s="14">
        <v>-13437352.600000001</v>
      </c>
      <c r="G74" s="2"/>
    </row>
    <row r="75" spans="1:9" ht="12" x14ac:dyDescent="0.2">
      <c r="A75" s="13"/>
      <c r="B75" s="18"/>
      <c r="C75" s="13"/>
      <c r="D75" s="15"/>
      <c r="E75" s="14"/>
      <c r="F75" s="14"/>
    </row>
    <row r="76" spans="1:9" ht="24" x14ac:dyDescent="0.2">
      <c r="A76" s="13"/>
      <c r="B76" s="18"/>
      <c r="C76" s="13"/>
      <c r="D76" s="12" t="s">
        <v>116</v>
      </c>
      <c r="E76" s="11">
        <v>0</v>
      </c>
      <c r="F76" s="11">
        <v>0</v>
      </c>
    </row>
    <row r="77" spans="1:9" ht="12" x14ac:dyDescent="0.2">
      <c r="A77" s="13"/>
      <c r="B77" s="18"/>
      <c r="C77" s="13"/>
      <c r="D77" s="15" t="s">
        <v>117</v>
      </c>
      <c r="E77" s="14">
        <v>0</v>
      </c>
      <c r="F77" s="14">
        <v>0</v>
      </c>
    </row>
    <row r="78" spans="1:9" ht="12" x14ac:dyDescent="0.2">
      <c r="A78" s="13"/>
      <c r="B78" s="18"/>
      <c r="C78" s="13"/>
      <c r="D78" s="15" t="s">
        <v>118</v>
      </c>
      <c r="E78" s="14">
        <v>0</v>
      </c>
      <c r="F78" s="14">
        <v>0</v>
      </c>
    </row>
    <row r="79" spans="1:9" ht="12" x14ac:dyDescent="0.2">
      <c r="A79" s="13"/>
      <c r="B79" s="18"/>
      <c r="C79" s="13"/>
      <c r="D79" s="15"/>
      <c r="E79" s="14"/>
      <c r="F79" s="14"/>
      <c r="H79" s="2">
        <f>+E82-B63</f>
        <v>3.4794807434082031E-3</v>
      </c>
      <c r="I79" s="2">
        <f>+F82-C63</f>
        <v>3.4797191619873047E-3</v>
      </c>
    </row>
    <row r="80" spans="1:9" ht="12" x14ac:dyDescent="0.2">
      <c r="A80" s="13"/>
      <c r="B80" s="18"/>
      <c r="C80" s="13"/>
      <c r="D80" s="12" t="s">
        <v>119</v>
      </c>
      <c r="E80" s="11">
        <f>SUM(E69+E76+E64)</f>
        <v>1012321857.5634799</v>
      </c>
      <c r="F80" s="11">
        <f>SUM(F69+F76+F64)</f>
        <v>937207973.0434798</v>
      </c>
    </row>
    <row r="81" spans="1:9" ht="12" x14ac:dyDescent="0.2">
      <c r="A81" s="13"/>
      <c r="B81" s="18"/>
      <c r="C81" s="13"/>
      <c r="D81" s="15"/>
      <c r="E81" s="14"/>
      <c r="F81" s="14"/>
      <c r="I81" s="2"/>
    </row>
    <row r="82" spans="1:9" ht="12" x14ac:dyDescent="0.2">
      <c r="A82" s="13"/>
      <c r="B82" s="18"/>
      <c r="C82" s="13"/>
      <c r="D82" s="12" t="s">
        <v>120</v>
      </c>
      <c r="E82" s="11">
        <f>E80+E60</f>
        <v>1259466947.0734799</v>
      </c>
      <c r="F82" s="11">
        <f>F80+F60</f>
        <v>1158080970.2934799</v>
      </c>
      <c r="G82" s="2"/>
    </row>
    <row r="83" spans="1:9" ht="12" x14ac:dyDescent="0.2">
      <c r="A83" s="13"/>
      <c r="B83" s="18"/>
      <c r="C83" s="13"/>
      <c r="D83" s="15"/>
      <c r="E83" s="14"/>
      <c r="F83" s="14"/>
      <c r="G83" s="2"/>
    </row>
    <row r="84" spans="1:9" ht="12" x14ac:dyDescent="0.2">
      <c r="A84" s="13"/>
      <c r="B84" s="18"/>
      <c r="C84" s="13"/>
      <c r="D84" s="15"/>
      <c r="E84" s="14"/>
      <c r="F84" s="14"/>
    </row>
    <row r="85" spans="1:9" ht="12" x14ac:dyDescent="0.2">
      <c r="A85" s="13"/>
      <c r="B85" s="18"/>
      <c r="C85" s="13"/>
      <c r="D85" s="15"/>
      <c r="E85" s="14"/>
      <c r="F85" s="14"/>
    </row>
    <row r="86" spans="1:9" ht="12.75" thickBot="1" x14ac:dyDescent="0.25">
      <c r="A86" s="23"/>
      <c r="B86" s="27"/>
      <c r="C86" s="23"/>
      <c r="D86" s="28"/>
      <c r="E86" s="24"/>
      <c r="F86" s="24"/>
    </row>
    <row r="89" spans="1:9" ht="39.75" customHeight="1" x14ac:dyDescent="0.25">
      <c r="A89" s="29"/>
      <c r="B89" s="30"/>
      <c r="C89" s="31"/>
      <c r="D89" s="31"/>
      <c r="E89" s="32"/>
      <c r="F89" s="32"/>
    </row>
    <row r="90" spans="1:9" ht="15" x14ac:dyDescent="0.25">
      <c r="A90" s="29" t="s">
        <v>121</v>
      </c>
      <c r="B90" s="30"/>
      <c r="C90" s="31"/>
      <c r="D90" s="31"/>
      <c r="E90" s="32"/>
      <c r="F90" s="32"/>
    </row>
    <row r="91" spans="1:9" ht="33" customHeight="1" x14ac:dyDescent="0.25">
      <c r="A91" s="33" t="s">
        <v>122</v>
      </c>
      <c r="B91" s="33"/>
      <c r="C91" s="33"/>
      <c r="D91" s="33"/>
      <c r="E91" s="33"/>
      <c r="F91" s="33"/>
    </row>
    <row r="92" spans="1:9" ht="7.5" customHeight="1" x14ac:dyDescent="0.2">
      <c r="A92" s="31"/>
      <c r="B92" s="30"/>
      <c r="C92" s="31"/>
      <c r="D92" s="31"/>
      <c r="E92" s="32"/>
      <c r="F92" s="32"/>
    </row>
    <row r="93" spans="1:9" ht="45.75" customHeight="1" x14ac:dyDescent="0.25">
      <c r="A93" s="33" t="s">
        <v>123</v>
      </c>
      <c r="B93" s="33"/>
      <c r="C93" s="33"/>
      <c r="D93" s="33"/>
      <c r="E93" s="33"/>
      <c r="F93" s="33"/>
    </row>
    <row r="94" spans="1:9" ht="8.25" customHeight="1" x14ac:dyDescent="0.2">
      <c r="A94" s="31"/>
      <c r="B94" s="30"/>
      <c r="C94" s="31"/>
      <c r="D94" s="31"/>
      <c r="E94" s="32"/>
      <c r="F94" s="32"/>
    </row>
    <row r="95" spans="1:9" ht="17.25" customHeight="1" x14ac:dyDescent="0.25">
      <c r="A95" s="33" t="s">
        <v>124</v>
      </c>
      <c r="B95" s="33"/>
      <c r="C95" s="33"/>
      <c r="D95" s="33"/>
      <c r="E95" s="33"/>
      <c r="F95" s="33"/>
    </row>
    <row r="96" spans="1:9" ht="6.75" customHeight="1" x14ac:dyDescent="0.2">
      <c r="A96" s="31"/>
      <c r="B96" s="30"/>
      <c r="C96" s="31"/>
      <c r="D96" s="31"/>
      <c r="E96" s="32"/>
      <c r="F96" s="32"/>
    </row>
    <row r="97" spans="1:6" ht="31.5" customHeight="1" x14ac:dyDescent="0.25">
      <c r="A97" s="33" t="s">
        <v>125</v>
      </c>
      <c r="B97" s="33"/>
      <c r="C97" s="33"/>
      <c r="D97" s="33"/>
      <c r="E97" s="33"/>
      <c r="F97" s="33"/>
    </row>
    <row r="98" spans="1:6" ht="7.5" customHeight="1" x14ac:dyDescent="0.2">
      <c r="A98" s="31"/>
      <c r="B98" s="30"/>
      <c r="C98" s="31"/>
      <c r="D98" s="31"/>
      <c r="E98" s="32"/>
      <c r="F98" s="32"/>
    </row>
    <row r="99" spans="1:6" ht="50.25" customHeight="1" x14ac:dyDescent="0.25">
      <c r="A99" s="33" t="s">
        <v>126</v>
      </c>
      <c r="B99" s="33"/>
      <c r="C99" s="33"/>
      <c r="D99" s="33"/>
      <c r="E99" s="33"/>
      <c r="F99" s="33"/>
    </row>
  </sheetData>
  <mergeCells count="16">
    <mergeCell ref="A99:F99"/>
    <mergeCell ref="A1:F1"/>
    <mergeCell ref="A3:F3"/>
    <mergeCell ref="A4:F4"/>
    <mergeCell ref="A5:F5"/>
    <mergeCell ref="A6:F6"/>
    <mergeCell ref="A7:A8"/>
    <mergeCell ref="B7:B8"/>
    <mergeCell ref="C7:C8"/>
    <mergeCell ref="D7:D8"/>
    <mergeCell ref="E7:E8"/>
    <mergeCell ref="F7:F8"/>
    <mergeCell ref="A91:F91"/>
    <mergeCell ref="A93:F93"/>
    <mergeCell ref="A95:F95"/>
    <mergeCell ref="A97:F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2024-01-29T18:28:50Z</dcterms:created>
  <dcterms:modified xsi:type="dcterms:W3CDTF">2026-02-09T17:23:53Z</dcterms:modified>
</cp:coreProperties>
</file>